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F76" i="2"/>
  <c r="F25"/>
  <c r="F52"/>
  <c r="F60"/>
  <c r="F61"/>
  <c r="E38" i="1"/>
  <c r="D25" i="2"/>
  <c r="D21"/>
  <c r="D19"/>
  <c r="D13"/>
  <c r="D76"/>
  <c r="D60"/>
  <c r="D61"/>
  <c r="E22" i="1"/>
  <c r="E28"/>
  <c r="E32"/>
  <c r="E37"/>
  <c r="E31"/>
  <c r="E27"/>
  <c r="E42"/>
  <c r="E21"/>
  <c r="E50"/>
  <c r="E48"/>
  <c r="E47"/>
  <c r="E20"/>
  <c r="F15" i="2"/>
  <c r="F22"/>
  <c r="F33"/>
  <c r="F21"/>
  <c r="F19"/>
  <c r="F13"/>
  <c r="F45"/>
  <c r="F71"/>
  <c r="F78"/>
  <c r="I15"/>
  <c r="D15"/>
  <c r="E15"/>
  <c r="K15"/>
  <c r="I19"/>
  <c r="E23"/>
  <c r="E24"/>
  <c r="E22"/>
  <c r="E32"/>
  <c r="E30"/>
  <c r="E25"/>
  <c r="E35"/>
  <c r="E36"/>
  <c r="E33"/>
  <c r="E21"/>
  <c r="E19"/>
  <c r="K19"/>
  <c r="K13"/>
  <c r="J15"/>
  <c r="D22"/>
  <c r="D33"/>
  <c r="J19"/>
  <c r="J13"/>
  <c r="E13"/>
  <c r="I72"/>
  <c r="I71"/>
  <c r="E72"/>
  <c r="E78"/>
  <c r="D21" i="1"/>
  <c r="I32" i="2"/>
  <c r="I29"/>
  <c r="I28"/>
  <c r="I27"/>
  <c r="I26"/>
  <c r="I30"/>
  <c r="I25"/>
  <c r="I24"/>
  <c r="I23"/>
  <c r="I22"/>
  <c r="I34"/>
  <c r="I35"/>
  <c r="I36"/>
  <c r="I33"/>
  <c r="I21"/>
  <c r="D71"/>
  <c r="J76"/>
  <c r="K69"/>
  <c r="J69"/>
  <c r="K72"/>
  <c r="K71"/>
  <c r="J72"/>
  <c r="J71"/>
  <c r="J66"/>
  <c r="J61"/>
  <c r="J67"/>
  <c r="J60"/>
  <c r="E66"/>
  <c r="K66"/>
  <c r="K61"/>
  <c r="D12"/>
  <c r="E12"/>
  <c r="F12"/>
  <c r="I12"/>
  <c r="K12"/>
  <c r="J12"/>
  <c r="E63"/>
  <c r="E61"/>
  <c r="E60"/>
  <c r="E29"/>
  <c r="E28"/>
  <c r="E27"/>
  <c r="E26"/>
  <c r="E38"/>
  <c r="E42"/>
  <c r="E62"/>
  <c r="E64"/>
  <c r="E65"/>
  <c r="E71"/>
  <c r="E69"/>
  <c r="D45"/>
  <c r="D52"/>
  <c r="D51"/>
  <c r="E76"/>
  <c r="F51"/>
  <c r="I76"/>
  <c r="K76"/>
  <c r="J42"/>
  <c r="J46"/>
  <c r="J47"/>
  <c r="J48"/>
  <c r="J49"/>
  <c r="J45"/>
  <c r="J51"/>
  <c r="J62"/>
  <c r="J64"/>
  <c r="J65"/>
  <c r="J74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67"/>
  <c r="E67"/>
  <c r="K67"/>
  <c r="I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K36"/>
  <c r="J36"/>
  <c r="K35"/>
  <c r="J35"/>
  <c r="E34"/>
  <c r="K34"/>
  <c r="J34"/>
  <c r="K33"/>
  <c r="J33"/>
  <c r="I31"/>
  <c r="J32"/>
  <c r="K32"/>
  <c r="J31"/>
  <c r="E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I50"/>
  <c r="H50"/>
  <c r="I49"/>
  <c r="H49"/>
  <c r="H48"/>
  <c r="D48"/>
  <c r="H47"/>
  <c r="H45"/>
  <c r="I45"/>
  <c r="I44"/>
  <c r="H44"/>
  <c r="I43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8" i="2"/>
  <c r="K25"/>
  <c r="K21"/>
  <c r="I13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<sst xmlns="http://schemas.openxmlformats.org/spreadsheetml/2006/main" count="395" uniqueCount="257">
  <si>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</si>
  <si>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</si>
  <si>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</si>
  <si>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</si>
  <si>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</si>
  <si>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</si>
  <si>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</si>
  <si>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</si>
  <si>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</si>
  <si>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</si>
  <si>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</si>
  <si>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</si>
  <si>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</si>
  <si>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</si>
  <si>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</si>
  <si>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</si>
  <si>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</si>
  <si>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</si>
  <si>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</si>
  <si>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</si>
  <si>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</si>
  <si>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</si>
  <si>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</si>
  <si>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</si>
  <si>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</si>
  <si>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</si>
  <si>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</si>
  <si>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</si>
  <si>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</si>
  <si>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</si>
  <si>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</si>
  <si>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</si>
  <si>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</si>
  <si>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</si>
  <si>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</si>
  <si>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</si>
  <si>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</si>
  <si>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</si>
  <si>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</si>
  <si>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</si>
  <si>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</si>
  <si>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</si>
  <si>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</si>
  <si>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</si>
  <si>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</si>
  <si>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</si>
  <si>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</si>
  <si>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</si>
  <si>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</si>
  <si>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</si>
  <si>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</si>
  <si>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</si>
  <si>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</si>
  <si>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</si>
  <si>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</si>
  <si>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</si>
  <si>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</si>
  <si>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</si>
  <si>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</si>
  <si>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</si>
  <si>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</si>
  <si>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</si>
  <si>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</si>
  <si>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</si>
  <si>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</si>
  <si>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</si>
  <si>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</si>
  <si>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</si>
  <si>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</si>
  <si>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</si>
  <si>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</si>
  <si>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</si>
  <si>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</si>
  <si>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</si>
  <si>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</si>
  <si>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</si>
  <si>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</si>
  <si>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</si>
  <si>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</si>
  <si>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</si>
  <si>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</si>
  <si>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</si>
  <si>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</si>
  <si>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</si>
  <si>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</si>
  <si>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</si>
  <si>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</si>
  <si>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</si>
  <si>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</si>
  <si>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</si>
  <si>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</si>
  <si>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</si>
  <si>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</si>
  <si>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</si>
  <si>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</si>
  <si>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</si>
  <si>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</si>
  <si>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</si>
  <si>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</si>
  <si>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</si>
  <si>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</si>
  <si>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</si>
  <si>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</si>
  <si>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</si>
  <si>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</si>
  <si>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</si>
  <si>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</si>
  <si>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</si>
  <si>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</si>
  <si>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</si>
  <si>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</si>
  <si>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</si>
  <si>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</si>
  <si>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</si>
  <si>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</si>
  <si>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</si>
  <si>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</si>
  <si>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</si>
  <si>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</si>
  <si>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</si>
  <si>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</si>
  <si>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</si>
  <si>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</si>
  <si>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</si>
  <si>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</si>
  <si>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</si>
  <si>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</si>
  <si>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</si>
  <si>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</si>
  <si>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</si>
  <si>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</si>
  <si>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</si>
  <si>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</si>
  <si>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</si>
  <si>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</si>
  <si>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</si>
  <si>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</si>
  <si>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</si>
  <si>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</si>
  <si>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</si>
  <si>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</si>
  <si>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</si>
  <si>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</si>
  <si>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</si>
  <si>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</si>
  <si>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</si>
  <si>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</si>
  <si>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</si>
  <si>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</si>
  <si>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</si>
  <si>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</si>
  <si>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</si>
  <si>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</si>
  <si>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</si>
  <si>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</si>
  <si>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</si>
  <si>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</si>
  <si>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</si>
  <si>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</si>
  <si>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</si>
  <si>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</si>
  <si>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</si>
  <si>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</si>
  <si>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</si>
  <si>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</si>
  <si>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</si>
  <si>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</si>
  <si>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</si>
  <si>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</si>
  <si>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</si>
  <si>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</si>
  <si>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</si>
  <si>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</si>
  <si>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</si>
  <si>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</si>
  <si>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</si>
  <si>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</si>
  <si>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</si>
  <si>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</si>
  <si>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</si>
  <si>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</si>
  <si>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</si>
  <si>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</si>
  <si>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</si>
  <si>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</si>
  <si>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</si>
  <si>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</si>
  <si>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</si>
  <si>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</si>
  <si>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</si>
  <si>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</si>
  <si>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</si>
  <si>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</si>
  <si>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</si>
  <si>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</si>
  <si>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</si>
  <si>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</si>
  <si>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</si>
  <si>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</si>
  <si>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</si>
  <si>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</si>
  <si>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</si>
  <si>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</si>
  <si>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</si>
  <si>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</si>
  <si>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</si>
  <si>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</si>
  <si>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</si>
  <si>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</si>
  <si>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</si>
  <si>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</si>
  <si>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</si>
  <si>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</si>
  <si>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</si>
  <si>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</si>
  <si>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</si>
  <si>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</si>
  <si>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</si>
  <si>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</si>
  <si>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</si>
  <si>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</si>
  <si>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</si>
  <si>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</si>
  <si>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</si>
  <si>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</si>
  <si>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</si>
  <si>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</si>
  <si>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</si>
  <si>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</si>
  <si>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</si>
  <si>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</si>
  <si>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</si>
  <si>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</si>
  <si>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</si>
  <si>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</si>
  <si>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</si>
  <si>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</si>
  <si>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</si>
  <si>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</si>
  <si>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</si>
  <si>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</si>
  <si>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</si>
  <si>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</si>
  <si>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</si>
  <si>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</si>
  <si>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</si>
  <si>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</si>
  <si>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</si>
  <si>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</si>
  <si>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</si>
  <si>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</si>
  <si>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965-1102-6502082300-244-290</t>
  </si>
  <si>
    <t>Уличное освещение</t>
  </si>
  <si>
    <t>965-0203-6501151180-244-340(365)</t>
  </si>
  <si>
    <t>965-0503-6501881710-200-000</t>
  </si>
  <si>
    <t>01 июля 2018г.</t>
  </si>
  <si>
    <t>965-1001-6501682450-321--263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</si>
</sst>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10" workbookViewId="0">
      <selection activeCell="E39" sqref="E39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255</v>
      </c>
      <c r="B5" s="187"/>
      <c r="C5" s="187"/>
      <c r="D5" s="187"/>
      <c r="E5" s="187"/>
      <c r="F5" s="187"/>
      <c r="G5" s="187"/>
      <c r="H5" s="10" t="s">
        <v>5</v>
      </c>
      <c r="I5" s="13">
        <v>43281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1022649</v>
      </c>
      <c r="E20" s="37">
        <f>E21+E47</f>
        <v>412574.71999999997</v>
      </c>
      <c r="F20" s="37"/>
      <c r="G20" s="37"/>
      <c r="H20" s="37">
        <f>E20</f>
        <v>412574.71999999997</v>
      </c>
      <c r="I20" s="37">
        <f>D20-E20</f>
        <v>610074.28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240139.22</v>
      </c>
      <c r="F21" s="43"/>
      <c r="G21" s="43"/>
      <c r="H21" s="37">
        <f t="shared" ref="H21:H51" si="0">E21</f>
        <v>240139.22</v>
      </c>
      <c r="I21" s="37">
        <f>D21-E21</f>
        <v>354220.78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5834.56</v>
      </c>
      <c r="F22" s="43"/>
      <c r="G22" s="43"/>
      <c r="H22" s="37">
        <f t="shared" si="0"/>
        <v>5834.56</v>
      </c>
      <c r="I22" s="37">
        <f>D22-E22</f>
        <v>1345.4399999999996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5834.56</v>
      </c>
      <c r="F23" s="41"/>
      <c r="G23" s="41"/>
      <c r="H23" s="44">
        <f t="shared" si="0"/>
        <v>5834.56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233904.66</v>
      </c>
      <c r="F27" s="43"/>
      <c r="G27" s="43"/>
      <c r="H27" s="37">
        <f t="shared" si="0"/>
        <v>233904.66</v>
      </c>
      <c r="I27" s="37">
        <f t="shared" ref="I27:I34" si="1">D27-E27</f>
        <v>352975.33999999997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546.68000000000006</v>
      </c>
      <c r="F28" s="43"/>
      <c r="G28" s="43"/>
      <c r="H28" s="37">
        <f t="shared" si="0"/>
        <v>546.68000000000006</v>
      </c>
      <c r="I28" s="37">
        <f t="shared" si="1"/>
        <v>16233.32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525.45000000000005</v>
      </c>
      <c r="F29" s="40"/>
      <c r="G29" s="40"/>
      <c r="H29" s="44">
        <f t="shared" si="0"/>
        <v>525.45000000000005</v>
      </c>
      <c r="I29" s="44">
        <f t="shared" si="1"/>
        <v>16254.55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21.23</v>
      </c>
      <c r="F30" s="41"/>
      <c r="G30" s="41"/>
      <c r="H30" s="44">
        <f t="shared" si="0"/>
        <v>21.23</v>
      </c>
      <c r="I30" s="44">
        <f t="shared" si="1"/>
        <v>-21.23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233357.98</v>
      </c>
      <c r="F31" s="43"/>
      <c r="G31" s="43"/>
      <c r="H31" s="37">
        <f t="shared" si="0"/>
        <v>233357.98</v>
      </c>
      <c r="I31" s="37">
        <f t="shared" si="1"/>
        <v>336742.02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229187.30000000002</v>
      </c>
      <c r="F32" s="43"/>
      <c r="G32" s="43"/>
      <c r="H32" s="37">
        <f t="shared" si="0"/>
        <v>229187.30000000002</v>
      </c>
      <c r="I32" s="37">
        <f t="shared" si="1"/>
        <v>214812.69999999998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228332.13</v>
      </c>
      <c r="F34" s="41"/>
      <c r="G34" s="41"/>
      <c r="H34" s="44">
        <f t="shared" si="0"/>
        <v>228332.13</v>
      </c>
      <c r="I34" s="44">
        <f t="shared" si="1"/>
        <v>-228332.13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4170.6799999999994</v>
      </c>
      <c r="F37" s="43"/>
      <c r="G37" s="43"/>
      <c r="H37" s="37">
        <f t="shared" si="0"/>
        <v>4170.6799999999994</v>
      </c>
      <c r="I37" s="37">
        <f>D37-E37</f>
        <v>121929.32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E39+E40+E41</f>
        <v>4170.6799999999994</v>
      </c>
      <c r="F38" s="41"/>
      <c r="G38" s="41"/>
      <c r="H38" s="44">
        <f t="shared" si="0"/>
        <v>4170.6799999999994</v>
      </c>
      <c r="I38" s="44">
        <f>D38-E38</f>
        <v>121929.32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4551.28</v>
      </c>
      <c r="F39" s="41"/>
      <c r="G39" s="41"/>
      <c r="H39" s="44">
        <f>E39</f>
        <v>4551.28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119.4</v>
      </c>
      <c r="F40" s="41"/>
      <c r="G40" s="41"/>
      <c r="H40" s="44">
        <f>E40</f>
        <v>119.4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-500</v>
      </c>
      <c r="F41" s="41"/>
      <c r="G41" s="41"/>
      <c r="H41" s="44">
        <f>E41</f>
        <v>-500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400</v>
      </c>
      <c r="F42" s="43"/>
      <c r="G42" s="43"/>
      <c r="H42" s="47">
        <f>E42</f>
        <v>400</v>
      </c>
      <c r="I42" s="37">
        <f>D42-E42</f>
        <v>-100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400</v>
      </c>
      <c r="F44" s="43"/>
      <c r="G44" s="43"/>
      <c r="H44" s="44">
        <f>E44</f>
        <v>400</v>
      </c>
      <c r="I44" s="44">
        <f>D44-E44</f>
        <v>-400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428289</v>
      </c>
      <c r="E47" s="43">
        <f>E48+E50+E52</f>
        <v>172435.5</v>
      </c>
      <c r="F47" s="43"/>
      <c r="G47" s="43"/>
      <c r="H47" s="37">
        <f t="shared" si="0"/>
        <v>172435.5</v>
      </c>
      <c r="I47" s="37">
        <f t="shared" ref="I47:I52" si="2">D47-E47</f>
        <v>255853.5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50071</v>
      </c>
      <c r="F48" s="43"/>
      <c r="G48" s="43"/>
      <c r="H48" s="37">
        <f t="shared" si="0"/>
        <v>50071</v>
      </c>
      <c r="I48" s="37">
        <f t="shared" si="2"/>
        <v>3905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50071</v>
      </c>
      <c r="F49" s="41"/>
      <c r="G49" s="41"/>
      <c r="H49" s="44">
        <f t="shared" si="0"/>
        <v>50071</v>
      </c>
      <c r="I49" s="37">
        <f t="shared" si="2"/>
        <v>3905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31999.5</v>
      </c>
      <c r="F50" s="43"/>
      <c r="G50" s="43"/>
      <c r="H50" s="55">
        <f t="shared" si="0"/>
        <v>31999.5</v>
      </c>
      <c r="I50" s="37">
        <f t="shared" si="2"/>
        <v>31999.5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31999.5</v>
      </c>
      <c r="F51" s="40"/>
      <c r="G51" s="40"/>
      <c r="H51" s="57">
        <f t="shared" si="0"/>
        <v>31999.5</v>
      </c>
      <c r="I51" s="37">
        <f t="shared" si="2"/>
        <v>31999.5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90365</v>
      </c>
      <c r="F52" s="43"/>
      <c r="G52" s="43"/>
      <c r="H52" s="43">
        <f>E52</f>
        <v>90365</v>
      </c>
      <c r="I52" s="37">
        <f t="shared" si="2"/>
        <v>219949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topLeftCell="A46" workbookViewId="0">
      <selection activeCell="F77" sqref="F77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1090084</v>
      </c>
      <c r="E12" s="179">
        <f>D12</f>
        <v>1090084</v>
      </c>
      <c r="F12" s="179">
        <f>F76</f>
        <v>466150.68</v>
      </c>
      <c r="G12" s="179"/>
      <c r="H12" s="179"/>
      <c r="I12" s="179">
        <f>F12</f>
        <v>466150.68</v>
      </c>
      <c r="J12" s="179">
        <f>D12-F12</f>
        <v>623933.32000000007</v>
      </c>
      <c r="K12" s="180">
        <f>E12-I12</f>
        <v>623933.32000000007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818272</v>
      </c>
      <c r="E13" s="94">
        <f>E15+E19+E38+E40+E42</f>
        <v>818272</v>
      </c>
      <c r="F13" s="94">
        <f>F15+F19+F37+F39+F42</f>
        <v>333873.26</v>
      </c>
      <c r="G13" s="94"/>
      <c r="H13" s="94"/>
      <c r="I13" s="94">
        <f>F13</f>
        <v>333873.26</v>
      </c>
      <c r="J13" s="94">
        <f>J15+J19+J38+J40+J42</f>
        <v>484398.74</v>
      </c>
      <c r="K13" s="94">
        <f>K15+K19+K38+K40+K42</f>
        <v>484398.74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293428</v>
      </c>
      <c r="E15" s="94">
        <f>D15</f>
        <v>293428</v>
      </c>
      <c r="F15" s="94">
        <f>F16+F17</f>
        <v>72656.94</v>
      </c>
      <c r="G15" s="94"/>
      <c r="H15" s="94"/>
      <c r="I15" s="94">
        <f>F15</f>
        <v>72656.94</v>
      </c>
      <c r="J15" s="98">
        <f>D15-F15</f>
        <v>220771.06</v>
      </c>
      <c r="K15" s="98">
        <f>+E:E-I:I</f>
        <v>220771.06</v>
      </c>
    </row>
    <row r="16" spans="1:11">
      <c r="A16" s="89" t="s">
        <v>122</v>
      </c>
      <c r="B16" s="91" t="s">
        <v>117</v>
      </c>
      <c r="C16" s="92" t="s">
        <v>213</v>
      </c>
      <c r="D16" s="95">
        <v>225363</v>
      </c>
      <c r="E16" s="95">
        <f>D16</f>
        <v>225363</v>
      </c>
      <c r="F16" s="95">
        <v>57957.97</v>
      </c>
      <c r="G16" s="95"/>
      <c r="H16" s="95"/>
      <c r="I16" s="95">
        <f>F16</f>
        <v>57957.97</v>
      </c>
      <c r="J16" s="96">
        <f>D16-F16</f>
        <v>167405.03</v>
      </c>
      <c r="K16" s="96">
        <f>+E:E-I:I</f>
        <v>167405.03</v>
      </c>
    </row>
    <row r="17" spans="1:11">
      <c r="A17" s="89" t="s">
        <v>123</v>
      </c>
      <c r="B17" s="91" t="s">
        <v>117</v>
      </c>
      <c r="C17" s="92" t="s">
        <v>214</v>
      </c>
      <c r="D17" s="95">
        <v>68065</v>
      </c>
      <c r="E17" s="95">
        <f>D17</f>
        <v>68065</v>
      </c>
      <c r="F17" s="95">
        <v>14698.97</v>
      </c>
      <c r="G17" s="95"/>
      <c r="H17" s="95"/>
      <c r="I17" s="95">
        <f>F17</f>
        <v>14698.97</v>
      </c>
      <c r="J17" s="96">
        <f>D17-F17</f>
        <v>53366.03</v>
      </c>
      <c r="K17" s="96">
        <f>+E:E-I:I</f>
        <v>53366.03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519544</v>
      </c>
      <c r="E19" s="94">
        <f>E21</f>
        <v>519544</v>
      </c>
      <c r="F19" s="94">
        <f>F21</f>
        <v>261216.32000000004</v>
      </c>
      <c r="G19" s="94"/>
      <c r="H19" s="94"/>
      <c r="I19" s="94">
        <f>F19</f>
        <v>261216.32000000004</v>
      </c>
      <c r="J19" s="98">
        <f>D19-F19</f>
        <v>258327.67999999996</v>
      </c>
      <c r="K19" s="98">
        <f>E19-I19</f>
        <v>258327.67999999996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519544</v>
      </c>
      <c r="E21" s="94">
        <f>E22+E25+E33</f>
        <v>519544</v>
      </c>
      <c r="F21" s="94">
        <f>F22+F25+F33</f>
        <v>261216.32000000004</v>
      </c>
      <c r="G21" s="94" t="s">
        <v>128</v>
      </c>
      <c r="H21" s="94"/>
      <c r="I21" s="94">
        <f>I22+I25+I33</f>
        <v>261216.32000000004</v>
      </c>
      <c r="J21" s="94">
        <f>J22+J25+J33</f>
        <v>258327.67999999996</v>
      </c>
      <c r="K21" s="94">
        <f>K22+K25+K33</f>
        <v>258327.67999999996</v>
      </c>
    </row>
    <row r="22" spans="1:11">
      <c r="A22" s="97" t="s">
        <v>129</v>
      </c>
      <c r="B22" s="99"/>
      <c r="C22" s="92" t="s">
        <v>215</v>
      </c>
      <c r="D22" s="94">
        <f>D23+D24</f>
        <v>373941</v>
      </c>
      <c r="E22" s="94">
        <f>E23+E24</f>
        <v>373941</v>
      </c>
      <c r="F22" s="94">
        <f>F23+F24</f>
        <v>167117.68000000002</v>
      </c>
      <c r="G22" s="94"/>
      <c r="H22" s="94"/>
      <c r="I22" s="94">
        <f>I23+I24</f>
        <v>167117.68000000002</v>
      </c>
      <c r="J22" s="98">
        <f>J23+J24</f>
        <v>206823.31999999998</v>
      </c>
      <c r="K22" s="98">
        <f>K23+K24</f>
        <v>206823.31999999998</v>
      </c>
    </row>
    <row r="23" spans="1:11">
      <c r="A23" s="89" t="s">
        <v>122</v>
      </c>
      <c r="B23" s="91" t="s">
        <v>117</v>
      </c>
      <c r="C23" s="92" t="s">
        <v>216</v>
      </c>
      <c r="D23" s="95">
        <v>289617</v>
      </c>
      <c r="E23" s="95">
        <f>D23</f>
        <v>289617</v>
      </c>
      <c r="F23" s="95">
        <v>134328.70000000001</v>
      </c>
      <c r="G23" s="95"/>
      <c r="H23" s="95"/>
      <c r="I23" s="95">
        <f t="shared" ref="I23:I36" si="0">F23</f>
        <v>134328.70000000001</v>
      </c>
      <c r="J23" s="96">
        <f t="shared" ref="J23:J36" si="1">D23-F23</f>
        <v>155288.29999999999</v>
      </c>
      <c r="K23" s="96">
        <f t="shared" ref="K23:K34" si="2">E23-I23</f>
        <v>155288.29999999999</v>
      </c>
    </row>
    <row r="24" spans="1:11">
      <c r="A24" s="89" t="s">
        <v>130</v>
      </c>
      <c r="B24" s="91" t="s">
        <v>117</v>
      </c>
      <c r="C24" s="92" t="s">
        <v>217</v>
      </c>
      <c r="D24" s="95">
        <v>84324</v>
      </c>
      <c r="E24" s="95">
        <f>D24</f>
        <v>84324</v>
      </c>
      <c r="F24" s="95">
        <v>32788.980000000003</v>
      </c>
      <c r="G24" s="95"/>
      <c r="H24" s="95"/>
      <c r="I24" s="95">
        <f t="shared" si="0"/>
        <v>32788.980000000003</v>
      </c>
      <c r="J24" s="96">
        <f t="shared" si="1"/>
        <v>51535.02</v>
      </c>
      <c r="K24" s="96">
        <f t="shared" si="2"/>
        <v>51535.02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110120</v>
      </c>
      <c r="E25" s="94">
        <f>E26+E27+E28+E29+E30+E31+E32</f>
        <v>110120</v>
      </c>
      <c r="F25" s="94">
        <f>F26+F27+F28+F29+F32</f>
        <v>82727.360000000015</v>
      </c>
      <c r="G25" s="94"/>
      <c r="H25" s="94"/>
      <c r="I25" s="94">
        <f>I26+I27+I28+I29+I30+I31+I32</f>
        <v>82727.360000000015</v>
      </c>
      <c r="J25" s="94">
        <f>J26+J27+J28+J29+J30+J31+J32</f>
        <v>27392.639999999996</v>
      </c>
      <c r="K25" s="94">
        <f>K26+K27+K28+K29+K30+K31+K32</f>
        <v>27392.639999999996</v>
      </c>
    </row>
    <row r="26" spans="1:11">
      <c r="A26" s="89" t="s">
        <v>132</v>
      </c>
      <c r="B26" s="91" t="s">
        <v>117</v>
      </c>
      <c r="C26" s="92" t="s">
        <v>218</v>
      </c>
      <c r="D26" s="95">
        <v>9900</v>
      </c>
      <c r="E26" s="95">
        <f t="shared" ref="E26:E32" si="3">D26</f>
        <v>9900</v>
      </c>
      <c r="F26" s="95">
        <v>7911.34</v>
      </c>
      <c r="G26" s="95"/>
      <c r="H26" s="95"/>
      <c r="I26" s="95">
        <f t="shared" si="0"/>
        <v>7911.34</v>
      </c>
      <c r="J26" s="96">
        <f t="shared" si="1"/>
        <v>1988.6599999999999</v>
      </c>
      <c r="K26" s="96">
        <f t="shared" si="2"/>
        <v>1988.6599999999999</v>
      </c>
    </row>
    <row r="27" spans="1:11">
      <c r="A27" s="89" t="s">
        <v>133</v>
      </c>
      <c r="B27" s="91" t="s">
        <v>117</v>
      </c>
      <c r="C27" s="92" t="s">
        <v>219</v>
      </c>
      <c r="D27" s="95">
        <v>25700</v>
      </c>
      <c r="E27" s="95">
        <f t="shared" si="3"/>
        <v>25700</v>
      </c>
      <c r="F27" s="95">
        <v>23673.27</v>
      </c>
      <c r="G27" s="95"/>
      <c r="H27" s="95"/>
      <c r="I27" s="95">
        <f t="shared" si="0"/>
        <v>23673.27</v>
      </c>
      <c r="J27" s="96">
        <f t="shared" si="1"/>
        <v>2026.7299999999996</v>
      </c>
      <c r="K27" s="96">
        <f t="shared" si="2"/>
        <v>2026.7299999999996</v>
      </c>
    </row>
    <row r="28" spans="1:11">
      <c r="A28" s="89" t="s">
        <v>134</v>
      </c>
      <c r="B28" s="91" t="s">
        <v>117</v>
      </c>
      <c r="C28" s="92" t="s">
        <v>220</v>
      </c>
      <c r="D28" s="95">
        <v>16920</v>
      </c>
      <c r="E28" s="95">
        <f t="shared" si="3"/>
        <v>16920</v>
      </c>
      <c r="F28" s="95">
        <v>10608.19</v>
      </c>
      <c r="G28" s="95"/>
      <c r="H28" s="95"/>
      <c r="I28" s="95">
        <f t="shared" si="0"/>
        <v>10608.19</v>
      </c>
      <c r="J28" s="96">
        <f t="shared" si="1"/>
        <v>6311.8099999999995</v>
      </c>
      <c r="K28" s="96">
        <f t="shared" si="2"/>
        <v>6311.8099999999995</v>
      </c>
    </row>
    <row r="29" spans="1:11">
      <c r="A29" s="89" t="s">
        <v>135</v>
      </c>
      <c r="B29" s="91" t="s">
        <v>117</v>
      </c>
      <c r="C29" s="92" t="s">
        <v>221</v>
      </c>
      <c r="D29" s="95">
        <v>7600</v>
      </c>
      <c r="E29" s="95">
        <f t="shared" si="3"/>
        <v>7600</v>
      </c>
      <c r="F29" s="95">
        <v>7487.87</v>
      </c>
      <c r="G29" s="95"/>
      <c r="H29" s="95"/>
      <c r="I29" s="95">
        <f t="shared" si="0"/>
        <v>7487.87</v>
      </c>
      <c r="J29" s="96">
        <f t="shared" si="1"/>
        <v>112.13000000000011</v>
      </c>
      <c r="K29" s="96">
        <f t="shared" si="2"/>
        <v>112.13000000000011</v>
      </c>
    </row>
    <row r="30" spans="1:11">
      <c r="A30" s="89" t="s">
        <v>136</v>
      </c>
      <c r="B30" s="91" t="s">
        <v>117</v>
      </c>
      <c r="C30" s="92" t="s">
        <v>222</v>
      </c>
      <c r="D30" s="95">
        <v>2700</v>
      </c>
      <c r="E30" s="95">
        <f t="shared" si="3"/>
        <v>2700</v>
      </c>
      <c r="F30" s="95">
        <v>0</v>
      </c>
      <c r="G30" s="95"/>
      <c r="H30" s="95"/>
      <c r="I30" s="95">
        <f t="shared" si="0"/>
        <v>0</v>
      </c>
      <c r="J30" s="96">
        <f t="shared" si="1"/>
        <v>2700</v>
      </c>
      <c r="K30" s="96">
        <f t="shared" si="2"/>
        <v>2700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47300</v>
      </c>
      <c r="E32" s="95">
        <f t="shared" si="3"/>
        <v>47300</v>
      </c>
      <c r="F32" s="95">
        <v>33046.69</v>
      </c>
      <c r="G32" s="95"/>
      <c r="H32" s="95"/>
      <c r="I32" s="95">
        <f t="shared" si="0"/>
        <v>33046.69</v>
      </c>
      <c r="J32" s="96">
        <f t="shared" si="1"/>
        <v>14253.309999999998</v>
      </c>
      <c r="K32" s="96">
        <f t="shared" si="2"/>
        <v>14253.309999999998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11371.28</v>
      </c>
      <c r="G33" s="94"/>
      <c r="H33" s="94"/>
      <c r="I33" s="94">
        <f>I34+I35+I36</f>
        <v>11371.28</v>
      </c>
      <c r="J33" s="94">
        <f>J34+J35+J36</f>
        <v>24111.72</v>
      </c>
      <c r="K33" s="94">
        <f>K34+K35+K36</f>
        <v>24111.72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10384</v>
      </c>
      <c r="G34" s="95"/>
      <c r="H34" s="95"/>
      <c r="I34" s="95">
        <f t="shared" si="0"/>
        <v>10384</v>
      </c>
      <c r="J34" s="96">
        <f t="shared" si="1"/>
        <v>22843</v>
      </c>
      <c r="K34" s="96">
        <f t="shared" si="2"/>
        <v>22843</v>
      </c>
    </row>
    <row r="35" spans="1:11">
      <c r="A35" s="89" t="s">
        <v>136</v>
      </c>
      <c r="B35" s="91" t="s">
        <v>117</v>
      </c>
      <c r="C35" s="92" t="s">
        <v>227</v>
      </c>
      <c r="D35" s="95">
        <v>1406</v>
      </c>
      <c r="E35" s="95">
        <f>D35</f>
        <v>1406</v>
      </c>
      <c r="F35" s="95">
        <v>703</v>
      </c>
      <c r="G35" s="95"/>
      <c r="H35" s="95"/>
      <c r="I35" s="95">
        <f t="shared" si="0"/>
        <v>703</v>
      </c>
      <c r="J35" s="96">
        <f t="shared" si="1"/>
        <v>703</v>
      </c>
      <c r="K35" s="96">
        <f>E35-I35</f>
        <v>703</v>
      </c>
    </row>
    <row r="36" spans="1:11">
      <c r="A36" s="89" t="s">
        <v>136</v>
      </c>
      <c r="B36" s="91" t="s">
        <v>117</v>
      </c>
      <c r="C36" s="92" t="s">
        <v>228</v>
      </c>
      <c r="D36" s="95">
        <v>850</v>
      </c>
      <c r="E36" s="95">
        <f>D36</f>
        <v>850</v>
      </c>
      <c r="F36" s="95">
        <v>284.27999999999997</v>
      </c>
      <c r="G36" s="95"/>
      <c r="H36" s="95"/>
      <c r="I36" s="95">
        <f t="shared" si="0"/>
        <v>284.27999999999997</v>
      </c>
      <c r="J36" s="96">
        <f t="shared" si="1"/>
        <v>565.72</v>
      </c>
      <c r="K36" s="96">
        <f>E36-I36</f>
        <v>565.72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232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31999.5</v>
      </c>
      <c r="G45" s="94"/>
      <c r="H45" s="94"/>
      <c r="I45" s="94">
        <f>F45</f>
        <v>31999.5</v>
      </c>
      <c r="J45" s="98">
        <f>J46+J47+J48+J49</f>
        <v>31999.5</v>
      </c>
      <c r="K45" s="98">
        <f>+E:E-I:I</f>
        <v>31999.5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24308.73</v>
      </c>
      <c r="G46" s="95"/>
      <c r="H46" s="95"/>
      <c r="I46" s="95">
        <f>F46</f>
        <v>24308.73</v>
      </c>
      <c r="J46" s="96">
        <f>D46-F46</f>
        <v>24845.27</v>
      </c>
      <c r="K46" s="96">
        <f>+E:E-I:I</f>
        <v>24845.27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7690.77</v>
      </c>
      <c r="G47" s="95"/>
      <c r="H47" s="95"/>
      <c r="I47" s="95">
        <f>F47</f>
        <v>7690.77</v>
      </c>
      <c r="J47" s="96">
        <f>D47-F47</f>
        <v>7154.23</v>
      </c>
      <c r="K47" s="96">
        <f>+E:E-I:I</f>
        <v>7154.23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253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500</v>
      </c>
      <c r="G51" s="94"/>
      <c r="H51" s="94"/>
      <c r="I51" s="94">
        <f>F51</f>
        <v>500</v>
      </c>
      <c r="J51" s="98">
        <f>D51-F51</f>
        <v>137</v>
      </c>
      <c r="K51" s="98">
        <f>E51-I51</f>
        <v>137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F56</f>
        <v>500</v>
      </c>
      <c r="G52" s="94"/>
      <c r="H52" s="94"/>
      <c r="I52" s="94">
        <f t="shared" ref="I52:I58" si="4">F52</f>
        <v>500</v>
      </c>
      <c r="J52" s="94">
        <f t="shared" ref="J52:J58" si="5">D52-F52</f>
        <v>137</v>
      </c>
      <c r="K52" s="94">
        <f t="shared" ref="K52:K58" si="6">E52-I52</f>
        <v>137</v>
      </c>
    </row>
    <row r="53" spans="1:11">
      <c r="A53" s="89" t="s">
        <v>147</v>
      </c>
      <c r="B53" s="91" t="s">
        <v>117</v>
      </c>
      <c r="C53" s="92" t="s">
        <v>237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238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239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240</v>
      </c>
      <c r="D56" s="95">
        <v>637</v>
      </c>
      <c r="E56" s="95">
        <f>D56</f>
        <v>637</v>
      </c>
      <c r="F56" s="95">
        <v>500</v>
      </c>
      <c r="G56" s="95"/>
      <c r="H56" s="95"/>
      <c r="I56" s="95">
        <f t="shared" si="4"/>
        <v>500</v>
      </c>
      <c r="J56" s="95">
        <f t="shared" si="5"/>
        <v>137</v>
      </c>
      <c r="K56" s="95">
        <f t="shared" si="6"/>
        <v>137</v>
      </c>
    </row>
    <row r="57" spans="1:11">
      <c r="A57" s="89" t="s">
        <v>144</v>
      </c>
      <c r="B57" s="91" t="s">
        <v>117</v>
      </c>
      <c r="C57" s="92" t="s">
        <v>241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242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F61+F67</f>
        <v>3200</v>
      </c>
      <c r="G60" s="94"/>
      <c r="H60" s="94"/>
      <c r="I60" s="94">
        <f>F60</f>
        <v>3200</v>
      </c>
      <c r="J60" s="94">
        <f>J61+J67</f>
        <v>9500</v>
      </c>
      <c r="K60" s="94">
        <f>E60-I60</f>
        <v>9550</v>
      </c>
    </row>
    <row r="61" spans="1:11" ht="22.5">
      <c r="A61" s="100" t="s">
        <v>150</v>
      </c>
      <c r="B61" s="99" t="s">
        <v>117</v>
      </c>
      <c r="C61" s="93" t="s">
        <v>254</v>
      </c>
      <c r="D61" s="94">
        <f>D62+D63</f>
        <v>10550</v>
      </c>
      <c r="E61" s="94">
        <f>E62+E63+E64+E65+E66</f>
        <v>10550</v>
      </c>
      <c r="F61" s="94">
        <f>F63</f>
        <v>2700</v>
      </c>
      <c r="G61" s="94"/>
      <c r="H61" s="94"/>
      <c r="I61" s="94">
        <v>0</v>
      </c>
      <c r="J61" s="94">
        <f>J62+J66</f>
        <v>7800</v>
      </c>
      <c r="K61" s="94">
        <f>K62+K66</f>
        <v>7800</v>
      </c>
    </row>
    <row r="62" spans="1:11">
      <c r="A62" s="89" t="s">
        <v>252</v>
      </c>
      <c r="B62" s="91"/>
      <c r="C62" s="93" t="s">
        <v>243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244</v>
      </c>
      <c r="D63" s="95">
        <v>2750</v>
      </c>
      <c r="E63" s="95">
        <f t="shared" ref="E63:E69" si="8">D63</f>
        <v>2750</v>
      </c>
      <c r="F63" s="95">
        <v>2700</v>
      </c>
      <c r="G63" s="95"/>
      <c r="H63" s="95"/>
      <c r="I63" s="95">
        <f>F63</f>
        <v>2700</v>
      </c>
      <c r="J63" s="96">
        <f t="shared" si="7"/>
        <v>50</v>
      </c>
      <c r="K63" s="96">
        <f>+E:E-I:I</f>
        <v>50</v>
      </c>
    </row>
    <row r="64" spans="1:11">
      <c r="A64" s="89" t="s">
        <v>134</v>
      </c>
      <c r="B64" s="91" t="s">
        <v>117</v>
      </c>
      <c r="C64" s="92" t="s">
        <v>245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246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247</v>
      </c>
      <c r="D66" s="95">
        <v>0</v>
      </c>
      <c r="E66" s="95">
        <f t="shared" si="8"/>
        <v>0</v>
      </c>
      <c r="F66" s="95">
        <v>0</v>
      </c>
      <c r="G66" s="95"/>
      <c r="H66" s="95"/>
      <c r="I66" s="95">
        <f>F66</f>
        <v>0</v>
      </c>
      <c r="J66" s="96">
        <f t="shared" si="7"/>
        <v>0</v>
      </c>
      <c r="K66" s="96">
        <f>E66-I66</f>
        <v>0</v>
      </c>
    </row>
    <row r="67" spans="1:11">
      <c r="A67" s="97" t="s">
        <v>152</v>
      </c>
      <c r="B67" s="99" t="s">
        <v>117</v>
      </c>
      <c r="C67" s="93" t="s">
        <v>248</v>
      </c>
      <c r="D67" s="94">
        <v>2200</v>
      </c>
      <c r="E67" s="94">
        <f t="shared" si="8"/>
        <v>2200</v>
      </c>
      <c r="F67" s="94">
        <v>500</v>
      </c>
      <c r="G67" s="94"/>
      <c r="H67" s="94"/>
      <c r="I67" s="94">
        <f>F67</f>
        <v>500</v>
      </c>
      <c r="J67" s="98">
        <f t="shared" si="7"/>
        <v>1700</v>
      </c>
      <c r="K67" s="98">
        <f>E67-I67</f>
        <v>1700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249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250</v>
      </c>
      <c r="D71" s="94">
        <f>D72</f>
        <v>193152</v>
      </c>
      <c r="E71" s="94">
        <f>E72</f>
        <v>193152</v>
      </c>
      <c r="F71" s="94">
        <f>F72</f>
        <v>96577.919999999998</v>
      </c>
      <c r="G71" s="103"/>
      <c r="H71" s="104"/>
      <c r="I71" s="94">
        <f>I72</f>
        <v>96577.919999999998</v>
      </c>
      <c r="J71" s="98">
        <f>J72</f>
        <v>96574.080000000002</v>
      </c>
      <c r="K71" s="98">
        <f>K72</f>
        <v>96574.080000000002</v>
      </c>
    </row>
    <row r="72" spans="1:11">
      <c r="A72" s="89" t="s">
        <v>155</v>
      </c>
      <c r="B72" s="91"/>
      <c r="C72" s="92" t="s">
        <v>256</v>
      </c>
      <c r="D72" s="95">
        <v>193152</v>
      </c>
      <c r="E72" s="95">
        <f>D72</f>
        <v>193152</v>
      </c>
      <c r="F72" s="95">
        <v>96577.919999999998</v>
      </c>
      <c r="G72" s="101"/>
      <c r="H72" s="102"/>
      <c r="I72" s="95">
        <f>F72</f>
        <v>96577.919999999998</v>
      </c>
      <c r="J72" s="96">
        <f>D72-F72</f>
        <v>96574.080000000002</v>
      </c>
      <c r="K72" s="96">
        <f>E72-I72</f>
        <v>96574.080000000002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251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1090084</v>
      </c>
      <c r="E76" s="94">
        <f>D76</f>
        <v>1090084</v>
      </c>
      <c r="F76" s="94">
        <f>F13+F45+F51+F60+F71</f>
        <v>466150.68</v>
      </c>
      <c r="G76" s="103"/>
      <c r="H76" s="103"/>
      <c r="I76" s="94">
        <f>F76</f>
        <v>466150.68</v>
      </c>
      <c r="J76" s="98">
        <f>D76-F76</f>
        <v>623933.32000000007</v>
      </c>
      <c r="K76" s="98">
        <f>E76-I76</f>
        <v>623933.32000000007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67435</v>
      </c>
      <c r="E78" s="116">
        <f>D78</f>
        <v>67435</v>
      </c>
      <c r="F78" s="116">
        <f ca="1">'Ф0503127(доходы)'!E20-'Ф0503127(расходы)'!F76</f>
        <v>-53575.960000000021</v>
      </c>
      <c r="G78" s="116"/>
      <c r="H78" s="116">
        <f>F78</f>
        <v>-53575.960000000021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7" workbookViewId="0">
      <selection activeCell="E17" sqref="E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5" t="s">
        <v>184</v>
      </c>
      <c r="B3" s="205"/>
      <c r="C3" s="205"/>
      <c r="D3" s="205"/>
      <c r="E3" s="205"/>
      <c r="F3" s="205"/>
      <c r="G3" s="205"/>
      <c r="H3" s="205"/>
      <c r="I3" s="205"/>
    </row>
    <row r="4" spans="1:9">
      <c r="A4" s="200" t="s">
        <v>185</v>
      </c>
      <c r="B4" s="202" t="s">
        <v>14</v>
      </c>
      <c r="C4" s="204" t="s">
        <v>160</v>
      </c>
      <c r="D4" s="204" t="s">
        <v>161</v>
      </c>
      <c r="E4" s="200" t="s">
        <v>162</v>
      </c>
      <c r="F4" s="200"/>
      <c r="G4" s="200"/>
      <c r="H4" s="200"/>
      <c r="I4" s="206" t="s">
        <v>17</v>
      </c>
    </row>
    <row r="5" spans="1:9">
      <c r="A5" s="201"/>
      <c r="B5" s="203"/>
      <c r="C5" s="204"/>
      <c r="D5" s="200"/>
      <c r="E5" s="204" t="s">
        <v>163</v>
      </c>
      <c r="F5" s="204" t="s">
        <v>164</v>
      </c>
      <c r="G5" s="204" t="s">
        <v>165</v>
      </c>
      <c r="H5" s="204" t="s">
        <v>21</v>
      </c>
      <c r="I5" s="206"/>
    </row>
    <row r="6" spans="1:9" ht="28.5" customHeight="1">
      <c r="A6" s="201"/>
      <c r="B6" s="203"/>
      <c r="C6" s="204"/>
      <c r="D6" s="200"/>
      <c r="E6" s="204"/>
      <c r="F6" s="204"/>
      <c r="G6" s="204"/>
      <c r="H6" s="204"/>
      <c r="I6" s="206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53575.960000000021</v>
      </c>
      <c r="F8" s="122"/>
      <c r="G8" s="122"/>
      <c r="H8" s="122">
        <f>H10</f>
        <v>53575.960000000021</v>
      </c>
      <c r="I8" s="123">
        <f>I10</f>
        <v>13859.039999999979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53575.960000000021</v>
      </c>
      <c r="F10" s="122"/>
      <c r="G10" s="122"/>
      <c r="H10" s="122">
        <f>H14</f>
        <v>53575.960000000021</v>
      </c>
      <c r="I10" s="123">
        <f>I14</f>
        <v>13859.039999999979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53575.960000000021</v>
      </c>
      <c r="F14" s="125"/>
      <c r="G14" s="125"/>
      <c r="H14" s="126">
        <f>E14</f>
        <v>53575.960000000021</v>
      </c>
      <c r="I14" s="127">
        <f t="shared" ref="I14:I22" si="0">D14-H14</f>
        <v>13859.039999999979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-412574.71999999997</v>
      </c>
      <c r="F15" s="125"/>
      <c r="G15" s="125" t="s">
        <v>128</v>
      </c>
      <c r="H15" s="126">
        <f>E15</f>
        <v>-412574.71999999997</v>
      </c>
      <c r="I15" s="127">
        <f t="shared" si="0"/>
        <v>-610074.28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-412574.71999999997</v>
      </c>
      <c r="F16" s="125"/>
      <c r="G16" s="125"/>
      <c r="H16" s="126">
        <f>E16</f>
        <v>-412574.71999999997</v>
      </c>
      <c r="I16" s="127">
        <f t="shared" si="0"/>
        <v>-610074.28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-412574.71999999997</v>
      </c>
      <c r="F17" s="125"/>
      <c r="G17" s="125"/>
      <c r="H17" s="126">
        <f>E17</f>
        <v>-412574.71999999997</v>
      </c>
      <c r="I17" s="127">
        <f t="shared" si="0"/>
        <v>-610074.28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-412574.71999999997</v>
      </c>
      <c r="F18" s="125"/>
      <c r="G18" s="125"/>
      <c r="H18" s="126">
        <f>E18</f>
        <v>-412574.71999999997</v>
      </c>
      <c r="I18" s="127">
        <f t="shared" si="0"/>
        <v>-610074.28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f t="shared" si="2"/>
        <v>466150.68</v>
      </c>
      <c r="F19" s="125"/>
      <c r="G19" s="125"/>
      <c r="H19" s="126">
        <f>E19+F19+G19</f>
        <v>466150.68</v>
      </c>
      <c r="I19" s="127">
        <f t="shared" si="0"/>
        <v>623933.32000000007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466150.68</v>
      </c>
      <c r="F20" s="125"/>
      <c r="G20" s="125"/>
      <c r="H20" s="126">
        <f>E20+F20+G20</f>
        <v>466150.68</v>
      </c>
      <c r="I20" s="127">
        <f t="shared" si="0"/>
        <v>623933.32000000007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466150.68</v>
      </c>
      <c r="F21" s="125"/>
      <c r="G21" s="125"/>
      <c r="H21" s="126">
        <f>E21+F21+G21</f>
        <v>466150.68</v>
      </c>
      <c r="I21" s="127">
        <f t="shared" si="0"/>
        <v>623933.32000000007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466150.68</v>
      </c>
      <c r="F22" s="130"/>
      <c r="G22" s="130"/>
      <c r="H22" s="131">
        <f>E22+F22+G22</f>
        <v>466150.68</v>
      </c>
      <c r="I22" s="132">
        <f t="shared" si="0"/>
        <v>623933.32000000007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H5:H6"/>
    <mergeCell ref="A4:A6"/>
    <mergeCell ref="B4:B6"/>
    <mergeCell ref="E5:E6"/>
    <mergeCell ref="F5:F6"/>
    <mergeCell ref="A3:I3"/>
    <mergeCell ref="C4:C6"/>
    <mergeCell ref="D4:D6"/>
    <mergeCell ref="E4:H4"/>
    <mergeCell ref="I4:I6"/>
    <mergeCell ref="G5:G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2018-07-19T05:22:39Z</dcterms:modified>
</cp:coreProperties>
</file>